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Durdova\Desktop\"/>
    </mc:Choice>
  </mc:AlternateContent>
  <xr:revisionPtr revIDLastSave="0" documentId="13_ncr:1_{E622B6F6-9BE6-42F9-A580-73C86FF1944C}" xr6:coauthVersionLast="40" xr6:coauthVersionMax="40" xr10:uidLastSave="{00000000-0000-0000-0000-000000000000}"/>
  <bookViews>
    <workbookView xWindow="0" yWindow="0" windowWidth="23040" windowHeight="9048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14" i="1"/>
  <c r="C25" i="1" l="1"/>
  <c r="C23" i="1"/>
  <c r="C17" i="1"/>
  <c r="C14" i="1" s="1"/>
  <c r="E14" i="1"/>
  <c r="D14" i="1"/>
  <c r="B14" i="1"/>
  <c r="C11" i="1"/>
  <c r="C9" i="1"/>
  <c r="C7" i="1"/>
  <c r="E6" i="1"/>
  <c r="D6" i="1"/>
  <c r="B6" i="1"/>
  <c r="E26" i="1" l="1"/>
  <c r="D26" i="1"/>
  <c r="C6" i="1"/>
  <c r="C26" i="1" s="1"/>
  <c r="B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<sst xmlns="http://schemas.openxmlformats.org/spreadsheetml/2006/main" count="32" uniqueCount="32">
  <si>
    <t>Základní škola Hodějice, okres Vyškov, příspěvková organizace</t>
  </si>
  <si>
    <t>Rozpočet 2016</t>
  </si>
  <si>
    <t>Rozpočet k 30.09.2017</t>
  </si>
  <si>
    <t>Rozpočet 2017</t>
  </si>
  <si>
    <t>Rozpočet 2018</t>
  </si>
  <si>
    <t>Výnosy celkem</t>
  </si>
  <si>
    <t>672 ...-příspěvek zřizovatele - provozní</t>
  </si>
  <si>
    <t>672 ...-příspěvek zřizovatele - účelový (s vyúčtováním)</t>
  </si>
  <si>
    <t>672 ...-provozní dotace z jiných zdrojů ( zejména u kraje rozepsat dotace dle účelu do jednotlivých řádků)</t>
  </si>
  <si>
    <t>602 ... výnosy z nájmů</t>
  </si>
  <si>
    <t>602 ... výnosy z prodeje služeb</t>
  </si>
  <si>
    <t>648-zapojení fondů do výnosů (fond odměn, rezervní fond)</t>
  </si>
  <si>
    <t>649-ostatní výnosy</t>
  </si>
  <si>
    <t>Náklady celkem</t>
  </si>
  <si>
    <t>(provést rozpis řádků dle syntetických účtů, které jsou zajímavé a zbytek zařadit pod ostatní náklady)</t>
  </si>
  <si>
    <t>501-Spotřeba materiálu</t>
  </si>
  <si>
    <t>502-Spotřeba energie</t>
  </si>
  <si>
    <t>512-Cestovné</t>
  </si>
  <si>
    <t>518-Ostatní služby</t>
  </si>
  <si>
    <t>521-Mzdové náklady</t>
  </si>
  <si>
    <t>549-Ostatní náklady</t>
  </si>
  <si>
    <t>551-Odpisy</t>
  </si>
  <si>
    <t>558-Náklady DDM</t>
  </si>
  <si>
    <t>Náklady z cizích zdrojů (MŠMT, kraj)</t>
  </si>
  <si>
    <t>Investiční příspěvek zřizovatele</t>
  </si>
  <si>
    <t>Rozpočet 2019</t>
  </si>
  <si>
    <t>Zpracovala: Martina Blahutková</t>
  </si>
  <si>
    <t>Schválila: Mgr. Vladimíra Durdová, ředitelka školy</t>
  </si>
  <si>
    <t>Předpokládaný hospodářský výsledek</t>
  </si>
  <si>
    <t>511-Opravy a údržba</t>
  </si>
  <si>
    <t>V Hodějicích 26.11.2020</t>
  </si>
  <si>
    <t>Rozpočet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</si>
</sst>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164" fontId="4" fillId="0" borderId="3" xfId="0" applyNumberFormat="1" applyFont="1" applyBorder="1" applyAlignment="1" applyProtection="1">
      <alignment vertical="top" wrapText="1"/>
    </xf>
    <xf numFmtId="164" fontId="2" fillId="0" borderId="3" xfId="0" applyNumberFormat="1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164" fontId="4" fillId="0" borderId="4" xfId="0" applyNumberFormat="1" applyFont="1" applyBorder="1" applyAlignment="1" applyProtection="1">
      <alignment vertical="top" wrapText="1"/>
    </xf>
    <xf numFmtId="164" fontId="2" fillId="0" borderId="4" xfId="0" applyNumberFormat="1" applyFont="1" applyBorder="1" applyAlignment="1" applyProtection="1">
      <alignment vertical="top" wrapText="1"/>
      <protection locked="0"/>
    </xf>
    <xf numFmtId="0" fontId="3" fillId="0" borderId="3" xfId="0" applyFont="1" applyBorder="1" applyAlignment="1">
      <alignment vertical="top"/>
    </xf>
    <xf numFmtId="0" fontId="2" fillId="0" borderId="3" xfId="0" applyFont="1" applyBorder="1"/>
    <xf numFmtId="6" fontId="4" fillId="0" borderId="3" xfId="0" applyNumberFormat="1" applyFont="1" applyBorder="1"/>
    <xf numFmtId="6" fontId="2" fillId="0" borderId="3" xfId="0" applyNumberFormat="1" applyFont="1" applyBorder="1"/>
    <xf numFmtId="164" fontId="2" fillId="0" borderId="3" xfId="0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Border="1"/>
    <xf numFmtId="0" fontId="1" fillId="0" borderId="0" xfId="0" applyFont="1" applyAlignment="1" applyProtection="1">
      <alignment horizontal="center" vertical="top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A2" sqref="A2"/>
    </sheetView>
  </sheetViews>
  <sheetFormatPr defaultRowHeight="14.4" x14ac:dyDescent="0.3"/>
  <cols>
    <col min="1" max="1" width="46.6640625" customWidth="1"/>
    <col min="2" max="5" width="14.6640625" hidden="1" customWidth="1"/>
    <col min="6" max="6" width="14.109375" customWidth="1"/>
  </cols>
  <sheetData>
    <row r="1" spans="1:6" ht="15.6" x14ac:dyDescent="0.3">
      <c r="A1" s="1" t="s">
        <v>0</v>
      </c>
      <c r="B1" s="2"/>
      <c r="C1" s="2"/>
      <c r="D1" s="2"/>
      <c r="E1" s="2"/>
    </row>
    <row r="2" spans="1:6" ht="15.6" x14ac:dyDescent="0.3">
      <c r="A2" s="22" t="s">
        <v>31</v>
      </c>
      <c r="B2" s="2"/>
      <c r="C2" s="2"/>
      <c r="D2" s="2"/>
      <c r="E2" s="2"/>
    </row>
    <row r="3" spans="1:6" ht="24.75" hidden="1" customHeight="1" x14ac:dyDescent="0.25">
      <c r="A3" s="3"/>
      <c r="B3" s="4"/>
      <c r="C3" s="3"/>
      <c r="D3" s="4"/>
      <c r="E3" s="5"/>
    </row>
    <row r="4" spans="1:6" ht="25.5" hidden="1" x14ac:dyDescent="0.25">
      <c r="A4" s="6"/>
      <c r="B4" s="8" t="s">
        <v>1</v>
      </c>
      <c r="C4" s="8" t="s">
        <v>2</v>
      </c>
      <c r="D4" s="8" t="s">
        <v>3</v>
      </c>
      <c r="E4" s="7" t="s">
        <v>4</v>
      </c>
      <c r="F4" s="16" t="s">
        <v>25</v>
      </c>
    </row>
    <row r="5" spans="1:6" ht="15" customHeight="1" x14ac:dyDescent="0.3">
      <c r="A5" s="7"/>
      <c r="B5" s="8"/>
      <c r="C5" s="8"/>
      <c r="D5" s="8"/>
      <c r="E5" s="13"/>
      <c r="F5" s="17"/>
    </row>
    <row r="6" spans="1:6" x14ac:dyDescent="0.3">
      <c r="A6" s="9" t="s">
        <v>5</v>
      </c>
      <c r="B6" s="10">
        <f t="shared" ref="B6" si="0">SUM(B7:B13)</f>
        <v>3406650</v>
      </c>
      <c r="C6" s="10">
        <f>SUM(C7:C13)</f>
        <v>2706753.75</v>
      </c>
      <c r="D6" s="10">
        <f t="shared" ref="D6:E6" si="1">SUM(D7:D13)</f>
        <v>3609005</v>
      </c>
      <c r="E6" s="14">
        <f t="shared" si="1"/>
        <v>3662500</v>
      </c>
      <c r="F6" s="18">
        <f>SUM(F7:F13)</f>
        <v>5246800</v>
      </c>
    </row>
    <row r="7" spans="1:6" x14ac:dyDescent="0.3">
      <c r="A7" s="9" t="s">
        <v>6</v>
      </c>
      <c r="B7" s="11">
        <v>680000</v>
      </c>
      <c r="C7" s="11">
        <f>667000*3/4</f>
        <v>500250</v>
      </c>
      <c r="D7" s="11">
        <v>667000</v>
      </c>
      <c r="E7" s="15">
        <v>721500</v>
      </c>
      <c r="F7" s="19">
        <v>750000</v>
      </c>
    </row>
    <row r="8" spans="1:6" x14ac:dyDescent="0.3">
      <c r="A8" s="9" t="s">
        <v>7</v>
      </c>
      <c r="B8" s="11"/>
      <c r="C8" s="11">
        <v>0</v>
      </c>
      <c r="D8" s="11">
        <v>0</v>
      </c>
      <c r="E8" s="15">
        <v>0</v>
      </c>
      <c r="F8" s="19">
        <v>0</v>
      </c>
    </row>
    <row r="9" spans="1:6" ht="26.4" x14ac:dyDescent="0.3">
      <c r="A9" s="9" t="s">
        <v>8</v>
      </c>
      <c r="B9" s="11">
        <v>2658843</v>
      </c>
      <c r="C9" s="11">
        <f>2896000*3/4</f>
        <v>2172000</v>
      </c>
      <c r="D9" s="11">
        <v>2896000</v>
      </c>
      <c r="E9" s="15">
        <v>2896000</v>
      </c>
      <c r="F9" s="20">
        <v>4447800</v>
      </c>
    </row>
    <row r="10" spans="1:6" x14ac:dyDescent="0.3">
      <c r="A10" s="9" t="s">
        <v>9</v>
      </c>
      <c r="B10" s="11">
        <v>0</v>
      </c>
      <c r="C10" s="11">
        <v>0</v>
      </c>
      <c r="D10" s="11">
        <v>0</v>
      </c>
      <c r="E10" s="15">
        <v>0</v>
      </c>
      <c r="F10" s="19">
        <v>7000</v>
      </c>
    </row>
    <row r="11" spans="1:6" x14ac:dyDescent="0.3">
      <c r="A11" s="9" t="s">
        <v>10</v>
      </c>
      <c r="B11" s="11">
        <v>67807</v>
      </c>
      <c r="C11" s="11">
        <f>(4480+41525)*3/4</f>
        <v>34503.75</v>
      </c>
      <c r="D11" s="11">
        <v>46005</v>
      </c>
      <c r="E11" s="15">
        <v>45000</v>
      </c>
      <c r="F11" s="19">
        <v>42000</v>
      </c>
    </row>
    <row r="12" spans="1:6" ht="26.4" x14ac:dyDescent="0.3">
      <c r="A12" s="9" t="s">
        <v>11</v>
      </c>
      <c r="B12" s="11">
        <v>0</v>
      </c>
      <c r="C12" s="11">
        <v>0</v>
      </c>
      <c r="D12" s="11">
        <v>0</v>
      </c>
      <c r="E12" s="15">
        <v>0</v>
      </c>
      <c r="F12" s="19">
        <v>0</v>
      </c>
    </row>
    <row r="13" spans="1:6" x14ac:dyDescent="0.3">
      <c r="A13" s="9" t="s">
        <v>12</v>
      </c>
      <c r="B13" s="11"/>
      <c r="C13" s="11"/>
      <c r="D13" s="11"/>
      <c r="E13" s="15"/>
      <c r="F13" s="17"/>
    </row>
    <row r="14" spans="1:6" x14ac:dyDescent="0.3">
      <c r="A14" s="9" t="s">
        <v>13</v>
      </c>
      <c r="B14" s="10">
        <f>SUM(B15:B25)</f>
        <v>3352214.31</v>
      </c>
      <c r="C14" s="10">
        <f>SUM(C15:C25)</f>
        <v>2745155.5</v>
      </c>
      <c r="D14" s="10">
        <f>SUM(D15:D25)</f>
        <v>3559668</v>
      </c>
      <c r="E14" s="14">
        <f>SUM(E15:E25)</f>
        <v>3594500</v>
      </c>
      <c r="F14" s="18">
        <f>SUM(F15:F28)</f>
        <v>5246800</v>
      </c>
    </row>
    <row r="15" spans="1:6" ht="26.4" x14ac:dyDescent="0.3">
      <c r="A15" s="9" t="s">
        <v>14</v>
      </c>
      <c r="B15" s="11"/>
      <c r="C15" s="11"/>
      <c r="D15" s="11"/>
      <c r="E15" s="15"/>
      <c r="F15" s="17"/>
    </row>
    <row r="16" spans="1:6" x14ac:dyDescent="0.3">
      <c r="A16" s="9" t="s">
        <v>15</v>
      </c>
      <c r="B16" s="11">
        <v>94885.31</v>
      </c>
      <c r="C16" s="11">
        <v>66242</v>
      </c>
      <c r="D16" s="11">
        <v>75242</v>
      </c>
      <c r="E16" s="15">
        <v>81000</v>
      </c>
      <c r="F16" s="19">
        <v>50000</v>
      </c>
    </row>
    <row r="17" spans="1:6" x14ac:dyDescent="0.3">
      <c r="A17" s="9" t="s">
        <v>16</v>
      </c>
      <c r="B17" s="11">
        <v>187219</v>
      </c>
      <c r="C17" s="11">
        <f>202610*3/4</f>
        <v>151957.5</v>
      </c>
      <c r="D17" s="11">
        <v>202610</v>
      </c>
      <c r="E17" s="15">
        <v>228000</v>
      </c>
      <c r="F17" s="19">
        <v>219000</v>
      </c>
    </row>
    <row r="18" spans="1:6" x14ac:dyDescent="0.3">
      <c r="A18" s="9" t="s">
        <v>29</v>
      </c>
      <c r="B18" s="11">
        <v>149010</v>
      </c>
      <c r="C18" s="11">
        <v>114595</v>
      </c>
      <c r="D18" s="11">
        <v>114595</v>
      </c>
      <c r="E18" s="15">
        <v>65000</v>
      </c>
      <c r="F18" s="19">
        <v>140000</v>
      </c>
    </row>
    <row r="19" spans="1:6" x14ac:dyDescent="0.3">
      <c r="A19" s="9" t="s">
        <v>17</v>
      </c>
      <c r="B19" s="11">
        <v>3830</v>
      </c>
      <c r="C19" s="11">
        <v>0</v>
      </c>
      <c r="D19" s="11">
        <v>0</v>
      </c>
      <c r="E19" s="15">
        <v>0</v>
      </c>
      <c r="F19" s="19">
        <v>1000</v>
      </c>
    </row>
    <row r="20" spans="1:6" x14ac:dyDescent="0.3">
      <c r="A20" s="9" t="s">
        <v>18</v>
      </c>
      <c r="B20" s="11">
        <v>112247</v>
      </c>
      <c r="C20" s="11">
        <v>93202</v>
      </c>
      <c r="D20" s="11">
        <v>105901</v>
      </c>
      <c r="E20" s="15">
        <v>101500</v>
      </c>
      <c r="F20" s="19">
        <v>70000</v>
      </c>
    </row>
    <row r="21" spans="1:6" x14ac:dyDescent="0.3">
      <c r="A21" s="9" t="s">
        <v>19</v>
      </c>
      <c r="B21" s="11">
        <v>92711</v>
      </c>
      <c r="C21" s="11">
        <v>11125</v>
      </c>
      <c r="D21" s="11">
        <v>15316</v>
      </c>
      <c r="E21" s="15">
        <v>68000</v>
      </c>
      <c r="F21" s="19">
        <v>0</v>
      </c>
    </row>
    <row r="22" spans="1:6" x14ac:dyDescent="0.3">
      <c r="A22" s="9" t="s">
        <v>20</v>
      </c>
      <c r="B22" s="11">
        <v>4993</v>
      </c>
      <c r="C22" s="11">
        <v>4869</v>
      </c>
      <c r="D22" s="11">
        <v>4869</v>
      </c>
      <c r="E22" s="15">
        <v>5000</v>
      </c>
      <c r="F22" s="19">
        <v>176000</v>
      </c>
    </row>
    <row r="23" spans="1:6" x14ac:dyDescent="0.3">
      <c r="A23" s="9" t="s">
        <v>21</v>
      </c>
      <c r="B23" s="11">
        <v>43880</v>
      </c>
      <c r="C23" s="11">
        <f>47880*3/4</f>
        <v>35910</v>
      </c>
      <c r="D23" s="11">
        <v>47880</v>
      </c>
      <c r="E23" s="15">
        <v>55000</v>
      </c>
      <c r="F23" s="19">
        <v>57363</v>
      </c>
    </row>
    <row r="24" spans="1:6" x14ac:dyDescent="0.3">
      <c r="A24" s="9" t="s">
        <v>22</v>
      </c>
      <c r="B24" s="11">
        <v>4596</v>
      </c>
      <c r="C24" s="11">
        <v>95255</v>
      </c>
      <c r="D24" s="11">
        <v>97255</v>
      </c>
      <c r="E24" s="15">
        <v>95000</v>
      </c>
      <c r="F24" s="19">
        <v>85637</v>
      </c>
    </row>
    <row r="25" spans="1:6" x14ac:dyDescent="0.3">
      <c r="A25" s="9" t="s">
        <v>23</v>
      </c>
      <c r="B25" s="11">
        <v>2658843</v>
      </c>
      <c r="C25" s="11">
        <f>2896000*3/4</f>
        <v>2172000</v>
      </c>
      <c r="D25" s="11">
        <v>2896000</v>
      </c>
      <c r="E25" s="15">
        <v>2896000</v>
      </c>
      <c r="F25" s="19">
        <v>4447800</v>
      </c>
    </row>
    <row r="26" spans="1:6" x14ac:dyDescent="0.3">
      <c r="A26" s="9" t="s">
        <v>28</v>
      </c>
      <c r="B26" s="10">
        <f t="shared" ref="B26" si="2">B6-B14</f>
        <v>54435.689999999944</v>
      </c>
      <c r="C26" s="10">
        <f>C6-C14</f>
        <v>-38401.75</v>
      </c>
      <c r="D26" s="10">
        <f t="shared" ref="D26:E26" si="3">D6-D14</f>
        <v>49337</v>
      </c>
      <c r="E26" s="14">
        <f t="shared" si="3"/>
        <v>68000</v>
      </c>
      <c r="F26" s="19">
        <v>0</v>
      </c>
    </row>
    <row r="27" spans="1:6" ht="14.4" customHeight="1" x14ac:dyDescent="0.25">
      <c r="A27" s="9"/>
      <c r="B27" s="11"/>
      <c r="C27" s="11"/>
      <c r="D27" s="11"/>
      <c r="E27" s="15"/>
      <c r="F27" s="17"/>
    </row>
    <row r="28" spans="1:6" x14ac:dyDescent="0.3">
      <c r="A28" s="9" t="s">
        <v>24</v>
      </c>
      <c r="B28" s="11">
        <v>0</v>
      </c>
      <c r="C28" s="11">
        <v>0</v>
      </c>
      <c r="D28" s="11">
        <v>0</v>
      </c>
      <c r="E28" s="15">
        <v>0</v>
      </c>
      <c r="F28" s="19">
        <v>0</v>
      </c>
    </row>
    <row r="29" spans="1:6" ht="12.6" customHeight="1" x14ac:dyDescent="0.25">
      <c r="A29" s="2"/>
      <c r="B29" s="2"/>
      <c r="C29" s="2"/>
      <c r="D29" s="2"/>
      <c r="E29" s="2"/>
      <c r="F29" s="21"/>
    </row>
    <row r="30" spans="1:6" x14ac:dyDescent="0.3">
      <c r="A30" s="2" t="s">
        <v>26</v>
      </c>
      <c r="B30" s="2"/>
      <c r="C30" s="12"/>
      <c r="D30" s="2"/>
      <c r="E30" s="2"/>
      <c r="F30" s="12" t="s">
        <v>27</v>
      </c>
    </row>
    <row r="31" spans="1:6" x14ac:dyDescent="0.3">
      <c r="A31" s="2" t="s">
        <v>30</v>
      </c>
      <c r="B31" s="2"/>
      <c r="C31" s="2"/>
      <c r="D31" s="2"/>
      <c r="E31" s="2"/>
    </row>
  </sheetData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Durdova</cp:lastModifiedBy>
  <cp:lastPrinted>2018-12-25T18:12:48Z</cp:lastPrinted>
  <dcterms:created xsi:type="dcterms:W3CDTF">2017-11-09T07:12:39Z</dcterms:created>
  <dcterms:modified xsi:type="dcterms:W3CDTF">2020-12-29T16:51:52Z</dcterms:modified>
</cp:coreProperties>
</file>